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36" windowWidth="14556" windowHeight="9468"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<sst xmlns="http://schemas.openxmlformats.org/spreadsheetml/2006/main" count="47" uniqueCount="46">
  <si>
    <t>Wind Energy Consumption (Trillion Btu)</t>
  </si>
  <si>
    <t>Wind energy consumption [sic] is from U.S. Energy Information Administration, Monthly Energy Review, Table 10.1. (Web-available at http://www.eia.doe.gov/emeu/mer/contents.html.)</t>
  </si>
  <si>
    <t>Wind Energy Generation (Million MWh)</t>
  </si>
  <si>
    <t>T O T A L</t>
  </si>
  <si>
    <t>Federal Wind Power Subsidy: 2007 value is from Wall Street Journal, May 12, 2008, editorial, "Wind ($23.37) vs. Gas (25 cents)." I have imputed that to all years (in 2007 dollars).</t>
  </si>
  <si>
    <t>Federal Wind Power Subsidy, per MWh (2007$)</t>
  </si>
  <si>
    <t>Federal Wind Power Subsidy, $ Millions (2007$)</t>
  </si>
  <si>
    <t>N U C L E A R    P O W E R</t>
  </si>
  <si>
    <t>Federal Subsidies to Nuclear Power, 1950-1990 ($ Millions)</t>
  </si>
  <si>
    <t>Research &amp; Development</t>
  </si>
  <si>
    <t xml:space="preserve">  Conventional Reactors</t>
  </si>
  <si>
    <t xml:space="preserve">  Breeder Reactors</t>
  </si>
  <si>
    <t xml:space="preserve">  Civilian-Related Military</t>
  </si>
  <si>
    <t xml:space="preserve">  General Programs</t>
  </si>
  <si>
    <t xml:space="preserve">  Waste</t>
  </si>
  <si>
    <t>Total R &amp; D</t>
  </si>
  <si>
    <t>Regulation</t>
  </si>
  <si>
    <t>Enrichment</t>
  </si>
  <si>
    <t>Waste Fund Shortfall</t>
  </si>
  <si>
    <t>Tax Breaks</t>
  </si>
  <si>
    <t>In Mixed Current $$ ($ Million)</t>
  </si>
  <si>
    <t>In Constant 1990 $$ ($ Million)</t>
  </si>
  <si>
    <t>In Constant 2007 $$ ($ Million)</t>
  </si>
  <si>
    <t>Consumer Price Index</t>
  </si>
  <si>
    <t>All Urban Consumers</t>
  </si>
  <si>
    <t>U.S. City Average, All Items</t>
  </si>
  <si>
    <t>1982-84 = 100</t>
  </si>
  <si>
    <t>1990:</t>
  </si>
  <si>
    <t>2007:</t>
  </si>
  <si>
    <t>Downloaded from http://www.bls.gov/cpi/home.htm#data.</t>
  </si>
  <si>
    <t>http://www.komanoff.net/nuclear_power/</t>
  </si>
  <si>
    <r>
      <t xml:space="preserve">We estimate that the federal government subsidized the [U.S.] nuclear [power] industry with $97 billion dollars (1990 dollars) of expenditures during 1950-1990. This estimate of federal outlays </t>
    </r>
    <r>
      <rPr>
        <i/>
        <sz val="8"/>
        <rFont val="Arial"/>
        <family val="2"/>
      </rPr>
      <t>excludes</t>
    </r>
    <r>
      <rPr>
        <sz val="8"/>
        <rFont val="Arial"/>
        <family val="2"/>
      </rPr>
      <t xml:space="preserve"> vast categories of government support for nuclear power, most notably the Price-Anderson Act which shielded utilities from full liability for costs to society from reactor accidents. As well, we have excluded from our estimate a dozen other categories of public subsidy ranging from the ideological support which crowned nuclear power an "official technology" and won investor confidence, to the more concrete support the nuclear industry obtained from the U.S. Bureau of Mines uranium exploration programs. Likewise, we have omitted estimtes of the harm to people and the environment from nuclear radiation released in fuel, operating and cleaning up nuclear power plants.</t>
    </r>
  </si>
  <si>
    <t>For other work by Charles Komanoff on the costs of nuclear power, go to:</t>
  </si>
  <si>
    <t>Approx. Btu per kWh (conversion factor used in M.E.R. data):</t>
  </si>
  <si>
    <t>The resulting total is a rough approximation. It may understate the total subsidy by not considering direct federal wind R&amp;D. But it may overstate the subsidy by imputing the current production tax credit to all historical wind power production.</t>
  </si>
  <si>
    <t>With the exception of the last column, which converts 1990-dollar figures to 2007 dollars, this table reproduces Table 16 of FISCAL FISSION: The Economic Failure of Nuclear Power: A Report on the Historical Costs of Nuclear Power in the United States, by Charles Komanoff and Cora Roelofs (published by Greenpeace in Dec. 1992). The full report may be downloaded here: http://www.earthtrack.net/earthtrack/library/FiscalFission.pdf.</t>
  </si>
  <si>
    <t>Following is an excerpt from Fiscal Fission (p. 6)</t>
  </si>
  <si>
    <t xml:space="preserve">For more details about the expenditures shown in the table, see Fiscal Fission. </t>
  </si>
  <si>
    <r>
      <t xml:space="preserve">W I N D  </t>
    </r>
    <r>
      <rPr>
        <sz val="10"/>
        <rFont val="Arial"/>
        <family val="2"/>
      </rPr>
      <t>(Page Down for Nuclear)</t>
    </r>
  </si>
  <si>
    <t>Federal subsidy per year (average)</t>
  </si>
  <si>
    <t>Number of years in period</t>
  </si>
  <si>
    <r>
      <t xml:space="preserve">It finds that the total federal subsidy to nuclear power during the 1950-1990 period was approximately 40 times greater than the total federal subsidy to wind power from the early 1980s through the present. Equivalently, </t>
    </r>
    <r>
      <rPr>
        <b/>
        <i/>
        <sz val="9"/>
        <rFont val="Arial"/>
        <family val="2"/>
      </rPr>
      <t xml:space="preserve">each year </t>
    </r>
    <r>
      <rPr>
        <b/>
        <sz val="9"/>
        <rFont val="Arial"/>
        <family val="2"/>
      </rPr>
      <t xml:space="preserve">during 1950-1990, on average, nuclear power received as much in subsidies as has wind power over the past 25 years </t>
    </r>
    <r>
      <rPr>
        <b/>
        <i/>
        <sz val="9"/>
        <rFont val="Arial"/>
        <family val="2"/>
      </rPr>
      <t>combined</t>
    </r>
    <r>
      <rPr>
        <b/>
        <sz val="9"/>
        <rFont val="Arial"/>
        <family val="2"/>
      </rPr>
      <t>.</t>
    </r>
  </si>
  <si>
    <t>This spreadsheet was created by Charles Komanoff in May 2008.</t>
  </si>
  <si>
    <t>www.komanoff.net</t>
  </si>
  <si>
    <t>kea@igc.org</t>
  </si>
  <si>
    <t>It responds to a request from a friend to assess a Wall Street Journal editorial, "Wind ($23.37) vs. Gas (25 cents)," asserting, inter alia, that renewable energy receives much larger federal subsidies (per kWh of electricity generated) than nuclear power.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</si>
</sst>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quot;#,##0.0_);\(&quot;$&quot;#,##0.0\)"/>
    <numFmt numFmtId="168" formatCode="0.0000000"/>
    <numFmt numFmtId="169" formatCode="0.000000"/>
    <numFmt numFmtId="170" formatCode="0.00000"/>
    <numFmt numFmtId="171" formatCode="0.0000"/>
    <numFmt numFmtId="172" formatCode="0.000"/>
    <numFmt numFmtId="173" formatCode="_(* #,##0.000_);_(* \(#,##0.000\);_(* &quot;-&quot;??_);_(@_)"/>
    <numFmt numFmtId="174" formatCode="_(* #,##0.0000_);_(* \(#,##0.0000\);_(* &quot;-&quot;??_);_(@_)"/>
  </numFmts>
  <fonts count="9">
    <font>
      <sz val="9"/>
      <name val="Arial"/>
      <family val="0"/>
    </font>
    <font>
      <sz val="8"/>
      <name val="Arial"/>
      <family val="0"/>
    </font>
    <font>
      <b/>
      <sz val="9"/>
      <name val="Arial"/>
      <family val="2"/>
    </font>
    <font>
      <b/>
      <sz val="8"/>
      <name val="Arial"/>
      <family val="2"/>
    </font>
    <font>
      <b/>
      <sz val="10"/>
      <name val="Arial"/>
      <family val="2"/>
    </font>
    <font>
      <i/>
      <sz val="8"/>
      <name val="Arial"/>
      <family val="2"/>
    </font>
    <font>
      <sz val="10"/>
      <name val="Arial"/>
      <family val="2"/>
    </font>
    <font>
      <b/>
      <i/>
      <sz val="9"/>
      <name val="Arial"/>
      <family val="2"/>
    </font>
    <font>
      <u val="single"/>
      <sz val="9"/>
      <color indexed="12"/>
      <name val="Arial"/>
      <family val="0"/>
    </font>
  </fonts>
  <fills count="2">
    <fill>
      <patternFill/>
    </fill>
    <fill>
      <patternFill patternType="gray125"/>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0" fillId="0" borderId="0" xfId="0" applyAlignment="1">
      <alignment wrapText="1"/>
    </xf>
    <xf numFmtId="2" fontId="0" fillId="0" borderId="0" xfId="0" applyNumberFormat="1" applyAlignment="1">
      <alignment/>
    </xf>
    <xf numFmtId="0" fontId="0" fillId="0" borderId="0" xfId="0" applyAlignment="1">
      <alignment horizontal="left"/>
    </xf>
    <xf numFmtId="0" fontId="1" fillId="0" borderId="0" xfId="0" applyFont="1" applyAlignment="1">
      <alignment/>
    </xf>
    <xf numFmtId="165" fontId="0" fillId="0" borderId="0" xfId="15" applyNumberFormat="1" applyAlignment="1">
      <alignment/>
    </xf>
    <xf numFmtId="164" fontId="0" fillId="0" borderId="0" xfId="0" applyNumberFormat="1" applyAlignment="1">
      <alignment/>
    </xf>
    <xf numFmtId="165" fontId="2" fillId="0" borderId="0" xfId="0" applyNumberFormat="1" applyFont="1" applyAlignment="1">
      <alignment/>
    </xf>
    <xf numFmtId="0" fontId="2" fillId="0" borderId="0" xfId="0" applyFont="1" applyAlignment="1">
      <alignment horizontal="left"/>
    </xf>
    <xf numFmtId="7" fontId="0" fillId="0" borderId="0" xfId="17" applyNumberFormat="1" applyAlignment="1">
      <alignment/>
    </xf>
    <xf numFmtId="5" fontId="0" fillId="0" borderId="0" xfId="17" applyNumberFormat="1" applyAlignment="1">
      <alignment/>
    </xf>
    <xf numFmtId="5" fontId="2" fillId="0" borderId="0" xfId="17" applyNumberFormat="1" applyFont="1" applyAlignment="1">
      <alignment/>
    </xf>
    <xf numFmtId="0" fontId="4" fillId="0" borderId="0" xfId="0" applyFont="1" applyAlignment="1">
      <alignment/>
    </xf>
    <xf numFmtId="0" fontId="0" fillId="0" borderId="0" xfId="0" applyAlignment="1" quotePrefix="1">
      <alignment horizontal="right"/>
    </xf>
    <xf numFmtId="5" fontId="0" fillId="0" borderId="0" xfId="0" applyNumberFormat="1" applyAlignment="1">
      <alignment/>
    </xf>
    <xf numFmtId="5" fontId="2" fillId="0" borderId="0" xfId="0" applyNumberFormat="1" applyFont="1" applyAlignment="1">
      <alignment/>
    </xf>
    <xf numFmtId="0" fontId="1" fillId="0" borderId="0" xfId="0" applyFont="1" applyAlignment="1">
      <alignment/>
    </xf>
    <xf numFmtId="5" fontId="2" fillId="0" borderId="1" xfId="0" applyNumberFormat="1" applyFont="1" applyBorder="1" applyAlignment="1">
      <alignment/>
    </xf>
    <xf numFmtId="5" fontId="2" fillId="0" borderId="1" xfId="17" applyNumberFormat="1" applyFont="1" applyBorder="1" applyAlignment="1">
      <alignment/>
    </xf>
    <xf numFmtId="37" fontId="2" fillId="0" borderId="0" xfId="0" applyNumberFormat="1" applyFont="1" applyAlignment="1">
      <alignment/>
    </xf>
    <xf numFmtId="173" fontId="0" fillId="0" borderId="0" xfId="0" applyNumberFormat="1" applyAlignment="1">
      <alignment/>
    </xf>
    <xf numFmtId="167" fontId="0" fillId="0" borderId="0" xfId="17" applyNumberFormat="1" applyAlignment="1">
      <alignment/>
    </xf>
    <xf numFmtId="0" fontId="8" fillId="0" borderId="0" xfId="19" applyAlignment="1">
      <alignment/>
    </xf>
    <xf numFmtId="0" fontId="2" fillId="0" borderId="0" xfId="0" applyFont="1" applyAlignment="1">
      <alignment wrapText="1"/>
    </xf>
    <xf numFmtId="0" fontId="0" fillId="0" borderId="0" xfId="0" applyAlignment="1">
      <alignment wrapText="1"/>
    </xf>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center"/>
    </xf>
    <xf numFmtId="0" fontId="3" fillId="0" borderId="0" xfId="0" applyFont="1" applyAlignment="1">
      <alignment horizontal="right" wrapText="1"/>
    </xf>
    <xf numFmtId="0" fontId="0" fillId="0" borderId="0" xfId="0" applyAlignment="1">
      <alignment horizontal="righ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omanoff.net/" TargetMode="External" /><Relationship Id="rId2" Type="http://schemas.openxmlformats.org/officeDocument/2006/relationships/hyperlink" Target="mailto:kea@igc.or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A1" sqref="A1"/>
    </sheetView>
  </sheetViews>
  <sheetFormatPr defaultColWidth="9.140625" defaultRowHeight="12"/>
  <cols>
    <col min="1" max="1" width="10.57421875" style="0" customWidth="1"/>
    <col min="2" max="5" width="14.00390625" style="0" customWidth="1"/>
    <col min="6" max="6" width="3.28125" style="0" customWidth="1"/>
    <col min="7" max="16384" width="14.00390625" style="0" customWidth="1"/>
  </cols>
  <sheetData>
    <row r="1" ht="12">
      <c r="A1" s="1" t="s">
        <v>42</v>
      </c>
    </row>
    <row r="2" spans="1:3" ht="11.25">
      <c r="A2" s="23" t="s">
        <v>43</v>
      </c>
      <c r="C2" s="23" t="s">
        <v>44</v>
      </c>
    </row>
    <row r="4" spans="1:9" ht="11.25">
      <c r="A4" s="25" t="s">
        <v>45</v>
      </c>
      <c r="B4" s="25"/>
      <c r="C4" s="25"/>
      <c r="D4" s="25"/>
      <c r="E4" s="25"/>
      <c r="F4" s="25"/>
      <c r="G4" s="25"/>
      <c r="H4" s="25"/>
      <c r="I4" s="25"/>
    </row>
    <row r="5" spans="1:9" ht="11.25">
      <c r="A5" s="25"/>
      <c r="B5" s="25"/>
      <c r="C5" s="25"/>
      <c r="D5" s="25"/>
      <c r="E5" s="25"/>
      <c r="F5" s="25"/>
      <c r="G5" s="25"/>
      <c r="H5" s="25"/>
      <c r="I5" s="25"/>
    </row>
    <row r="7" spans="1:9" ht="11.25">
      <c r="A7" s="24" t="s">
        <v>41</v>
      </c>
      <c r="B7" s="24"/>
      <c r="C7" s="24"/>
      <c r="D7" s="24"/>
      <c r="E7" s="24"/>
      <c r="F7" s="24"/>
      <c r="G7" s="24"/>
      <c r="H7" s="24"/>
      <c r="I7" s="24"/>
    </row>
    <row r="8" spans="1:9" ht="11.25">
      <c r="A8" s="24"/>
      <c r="B8" s="24"/>
      <c r="C8" s="24"/>
      <c r="D8" s="24"/>
      <c r="E8" s="24"/>
      <c r="F8" s="24"/>
      <c r="G8" s="24"/>
      <c r="H8" s="24"/>
      <c r="I8" s="24"/>
    </row>
    <row r="9" spans="1:9" ht="11.25">
      <c r="A9" s="25"/>
      <c r="B9" s="25"/>
      <c r="C9" s="25"/>
      <c r="D9" s="25"/>
      <c r="E9" s="25"/>
      <c r="F9" s="25"/>
      <c r="G9" s="25"/>
      <c r="H9" s="25"/>
      <c r="I9" s="25"/>
    </row>
    <row r="11" ht="12.75">
      <c r="A11" s="13" t="s">
        <v>38</v>
      </c>
    </row>
    <row r="13" spans="2:5" ht="11.25">
      <c r="B13" s="29" t="s">
        <v>0</v>
      </c>
      <c r="C13" s="29" t="s">
        <v>2</v>
      </c>
      <c r="D13" s="29" t="s">
        <v>5</v>
      </c>
      <c r="E13" s="29" t="s">
        <v>6</v>
      </c>
    </row>
    <row r="14" spans="2:5" ht="11.25">
      <c r="B14" s="30"/>
      <c r="C14" s="30"/>
      <c r="D14" s="30"/>
      <c r="E14" s="30"/>
    </row>
    <row r="15" spans="2:5" ht="11.25">
      <c r="B15" s="30"/>
      <c r="C15" s="30"/>
      <c r="D15" s="30"/>
      <c r="E15" s="30"/>
    </row>
    <row r="16" spans="1:9" ht="12.75" customHeight="1">
      <c r="A16" s="4">
        <v>1983</v>
      </c>
      <c r="B16" s="3">
        <v>0.028</v>
      </c>
      <c r="C16" s="21">
        <f aca="true" t="shared" si="0" ref="C16:C40">B16*1000000000000/($H$24*1000000000)</f>
        <v>0.0028</v>
      </c>
      <c r="D16" s="10">
        <v>23.37</v>
      </c>
      <c r="E16" s="22">
        <f>C16*D16</f>
        <v>0.06543600000000001</v>
      </c>
      <c r="G16" s="27" t="s">
        <v>1</v>
      </c>
      <c r="H16" s="25"/>
      <c r="I16" s="25"/>
    </row>
    <row r="17" spans="1:9" ht="12.75" customHeight="1">
      <c r="A17" s="4">
        <v>1984</v>
      </c>
      <c r="B17" s="3">
        <v>0.068</v>
      </c>
      <c r="C17" s="21">
        <f t="shared" si="0"/>
        <v>0.0068000000000000005</v>
      </c>
      <c r="D17" s="10">
        <v>23.37</v>
      </c>
      <c r="E17" s="22">
        <f aca="true" t="shared" si="1" ref="E17:E40">C17*D17</f>
        <v>0.15891600000000003</v>
      </c>
      <c r="G17" s="25"/>
      <c r="H17" s="25"/>
      <c r="I17" s="25"/>
    </row>
    <row r="18" spans="1:9" ht="12.75" customHeight="1">
      <c r="A18" s="4">
        <v>1985</v>
      </c>
      <c r="B18" s="3">
        <v>0.06</v>
      </c>
      <c r="C18" s="21">
        <f t="shared" si="0"/>
        <v>0.006</v>
      </c>
      <c r="D18" s="10">
        <v>23.37</v>
      </c>
      <c r="E18" s="22">
        <f t="shared" si="1"/>
        <v>0.14022</v>
      </c>
      <c r="G18" s="25"/>
      <c r="H18" s="25"/>
      <c r="I18" s="25"/>
    </row>
    <row r="19" spans="1:9" ht="12.75" customHeight="1">
      <c r="A19" s="4">
        <v>1986</v>
      </c>
      <c r="B19" s="3">
        <v>0.044</v>
      </c>
      <c r="C19" s="21">
        <f t="shared" si="0"/>
        <v>0.0044</v>
      </c>
      <c r="D19" s="10">
        <v>23.37</v>
      </c>
      <c r="E19" s="22">
        <f t="shared" si="1"/>
        <v>0.10282800000000002</v>
      </c>
      <c r="G19" s="25"/>
      <c r="H19" s="25"/>
      <c r="I19" s="25"/>
    </row>
    <row r="20" spans="1:5" ht="12.75" customHeight="1">
      <c r="A20" s="4">
        <v>1987</v>
      </c>
      <c r="B20" s="3">
        <v>0.037</v>
      </c>
      <c r="C20" s="21">
        <f t="shared" si="0"/>
        <v>0.0037</v>
      </c>
      <c r="D20" s="10">
        <v>23.37</v>
      </c>
      <c r="E20" s="22">
        <f t="shared" si="1"/>
        <v>0.086469</v>
      </c>
    </row>
    <row r="21" spans="1:7" ht="12.75" customHeight="1">
      <c r="A21" s="4">
        <v>1988</v>
      </c>
      <c r="B21" s="3">
        <v>0.009</v>
      </c>
      <c r="C21" s="21">
        <f t="shared" si="0"/>
        <v>0.0009</v>
      </c>
      <c r="D21" s="10">
        <v>23.37</v>
      </c>
      <c r="E21" s="22">
        <f t="shared" si="1"/>
        <v>0.021033</v>
      </c>
      <c r="G21" s="27" t="s">
        <v>33</v>
      </c>
    </row>
    <row r="22" spans="1:7" ht="12.75" customHeight="1">
      <c r="A22" s="4">
        <v>1989</v>
      </c>
      <c r="B22" s="3">
        <v>22.033</v>
      </c>
      <c r="C22" s="7">
        <f t="shared" si="0"/>
        <v>2.2033</v>
      </c>
      <c r="D22" s="10">
        <v>23.37</v>
      </c>
      <c r="E22" s="11">
        <f t="shared" si="1"/>
        <v>51.491121</v>
      </c>
      <c r="G22" s="25"/>
    </row>
    <row r="23" spans="1:7" ht="12.75" customHeight="1">
      <c r="A23" s="4">
        <v>1990</v>
      </c>
      <c r="B23" s="3">
        <v>29.007</v>
      </c>
      <c r="C23" s="7">
        <f t="shared" si="0"/>
        <v>2.9007</v>
      </c>
      <c r="D23" s="10">
        <v>23.37</v>
      </c>
      <c r="E23" s="11">
        <f t="shared" si="1"/>
        <v>67.789359</v>
      </c>
      <c r="G23" s="25"/>
    </row>
    <row r="24" spans="1:8" ht="12.75" customHeight="1">
      <c r="A24" s="4">
        <v>1991</v>
      </c>
      <c r="B24" s="3">
        <v>30.796</v>
      </c>
      <c r="C24" s="7">
        <f t="shared" si="0"/>
        <v>3.0796</v>
      </c>
      <c r="D24" s="10">
        <v>23.37</v>
      </c>
      <c r="E24" s="11">
        <f t="shared" si="1"/>
        <v>71.970252</v>
      </c>
      <c r="G24" s="25"/>
      <c r="H24" s="6">
        <v>10000</v>
      </c>
    </row>
    <row r="25" spans="1:5" ht="12.75" customHeight="1">
      <c r="A25" s="4">
        <v>1992</v>
      </c>
      <c r="B25" s="3">
        <v>29.863</v>
      </c>
      <c r="C25" s="7">
        <f t="shared" si="0"/>
        <v>2.9863</v>
      </c>
      <c r="D25" s="10">
        <v>23.37</v>
      </c>
      <c r="E25" s="11">
        <f t="shared" si="1"/>
        <v>69.789831</v>
      </c>
    </row>
    <row r="26" spans="1:9" ht="12.75" customHeight="1">
      <c r="A26" s="4">
        <v>1993</v>
      </c>
      <c r="B26" s="3">
        <v>30.987</v>
      </c>
      <c r="C26" s="7">
        <f t="shared" si="0"/>
        <v>3.0987</v>
      </c>
      <c r="D26" s="10">
        <v>23.37</v>
      </c>
      <c r="E26" s="11">
        <f t="shared" si="1"/>
        <v>72.416619</v>
      </c>
      <c r="G26" s="27" t="s">
        <v>4</v>
      </c>
      <c r="H26" s="25"/>
      <c r="I26" s="25"/>
    </row>
    <row r="27" spans="1:9" ht="12.75" customHeight="1">
      <c r="A27" s="4">
        <v>1994</v>
      </c>
      <c r="B27" s="3">
        <v>35.56</v>
      </c>
      <c r="C27" s="7">
        <f t="shared" si="0"/>
        <v>3.556</v>
      </c>
      <c r="D27" s="10">
        <v>23.37</v>
      </c>
      <c r="E27" s="11">
        <f t="shared" si="1"/>
        <v>83.10372000000001</v>
      </c>
      <c r="G27" s="25"/>
      <c r="H27" s="25"/>
      <c r="I27" s="25"/>
    </row>
    <row r="28" spans="1:9" ht="12.75" customHeight="1">
      <c r="A28" s="4">
        <v>1995</v>
      </c>
      <c r="B28" s="3">
        <v>32.63</v>
      </c>
      <c r="C28" s="7">
        <f t="shared" si="0"/>
        <v>3.2630000000000003</v>
      </c>
      <c r="D28" s="10">
        <v>23.37</v>
      </c>
      <c r="E28" s="11">
        <f t="shared" si="1"/>
        <v>76.25631000000001</v>
      </c>
      <c r="G28" s="25"/>
      <c r="H28" s="25"/>
      <c r="I28" s="25"/>
    </row>
    <row r="29" spans="1:9" ht="12.75" customHeight="1">
      <c r="A29" s="4">
        <v>1996</v>
      </c>
      <c r="B29" s="3">
        <v>33.44</v>
      </c>
      <c r="C29" s="7">
        <f t="shared" si="0"/>
        <v>3.3439999999999994</v>
      </c>
      <c r="D29" s="10">
        <v>23.37</v>
      </c>
      <c r="E29" s="11">
        <f t="shared" si="1"/>
        <v>78.14927999999999</v>
      </c>
      <c r="G29" s="25"/>
      <c r="H29" s="25"/>
      <c r="I29" s="25"/>
    </row>
    <row r="30" spans="1:5" ht="12.75" customHeight="1">
      <c r="A30" s="4">
        <v>1997</v>
      </c>
      <c r="B30" s="3">
        <v>33.581</v>
      </c>
      <c r="C30" s="7">
        <f t="shared" si="0"/>
        <v>3.3581000000000003</v>
      </c>
      <c r="D30" s="10">
        <v>23.37</v>
      </c>
      <c r="E30" s="11">
        <f t="shared" si="1"/>
        <v>78.47879700000001</v>
      </c>
    </row>
    <row r="31" spans="1:9" ht="12.75" customHeight="1">
      <c r="A31" s="4">
        <v>1998</v>
      </c>
      <c r="B31" s="3">
        <v>30.853</v>
      </c>
      <c r="C31" s="7">
        <f t="shared" si="0"/>
        <v>3.0853</v>
      </c>
      <c r="D31" s="10">
        <v>23.37</v>
      </c>
      <c r="E31" s="11">
        <f t="shared" si="1"/>
        <v>72.10346100000001</v>
      </c>
      <c r="G31" s="27" t="s">
        <v>34</v>
      </c>
      <c r="H31" s="25"/>
      <c r="I31" s="25"/>
    </row>
    <row r="32" spans="1:9" ht="12.75" customHeight="1">
      <c r="A32" s="4">
        <v>1999</v>
      </c>
      <c r="B32" s="3">
        <v>45.894</v>
      </c>
      <c r="C32" s="7">
        <f t="shared" si="0"/>
        <v>4.5894</v>
      </c>
      <c r="D32" s="10">
        <v>23.37</v>
      </c>
      <c r="E32" s="11">
        <f t="shared" si="1"/>
        <v>107.25427800000001</v>
      </c>
      <c r="G32" s="25"/>
      <c r="H32" s="25"/>
      <c r="I32" s="25"/>
    </row>
    <row r="33" spans="1:9" ht="12.75" customHeight="1">
      <c r="A33" s="4">
        <v>2000</v>
      </c>
      <c r="B33" s="3">
        <v>57.057</v>
      </c>
      <c r="C33" s="7">
        <f t="shared" si="0"/>
        <v>5.7057</v>
      </c>
      <c r="D33" s="10">
        <v>23.37</v>
      </c>
      <c r="E33" s="11">
        <f t="shared" si="1"/>
        <v>133.342209</v>
      </c>
      <c r="G33" s="25"/>
      <c r="H33" s="25"/>
      <c r="I33" s="25"/>
    </row>
    <row r="34" spans="1:9" ht="12.75" customHeight="1">
      <c r="A34" s="4">
        <v>2001</v>
      </c>
      <c r="B34" s="3">
        <v>69.617</v>
      </c>
      <c r="C34" s="7">
        <f t="shared" si="0"/>
        <v>6.9617</v>
      </c>
      <c r="D34" s="10">
        <v>23.37</v>
      </c>
      <c r="E34" s="11">
        <f t="shared" si="1"/>
        <v>162.69492900000003</v>
      </c>
      <c r="G34" s="25"/>
      <c r="H34" s="25"/>
      <c r="I34" s="25"/>
    </row>
    <row r="35" spans="1:9" ht="12.75" customHeight="1">
      <c r="A35" s="4">
        <v>2002</v>
      </c>
      <c r="B35" s="3">
        <v>105.334</v>
      </c>
      <c r="C35" s="7">
        <f t="shared" si="0"/>
        <v>10.5334</v>
      </c>
      <c r="D35" s="10">
        <v>23.37</v>
      </c>
      <c r="E35" s="11">
        <f t="shared" si="1"/>
        <v>246.165558</v>
      </c>
      <c r="G35" s="25"/>
      <c r="H35" s="25"/>
      <c r="I35" s="25"/>
    </row>
    <row r="36" spans="1:5" ht="12.75" customHeight="1">
      <c r="A36" s="4">
        <v>2003</v>
      </c>
      <c r="B36" s="3">
        <v>114.571</v>
      </c>
      <c r="C36" s="7">
        <f t="shared" si="0"/>
        <v>11.4571</v>
      </c>
      <c r="D36" s="10">
        <v>23.37</v>
      </c>
      <c r="E36" s="11">
        <f t="shared" si="1"/>
        <v>267.752427</v>
      </c>
    </row>
    <row r="37" spans="1:5" ht="12.75" customHeight="1">
      <c r="A37" s="4">
        <v>2004</v>
      </c>
      <c r="B37" s="3">
        <v>141.749</v>
      </c>
      <c r="C37" s="7">
        <f t="shared" si="0"/>
        <v>14.1749</v>
      </c>
      <c r="D37" s="10">
        <v>23.37</v>
      </c>
      <c r="E37" s="11">
        <f t="shared" si="1"/>
        <v>331.267413</v>
      </c>
    </row>
    <row r="38" spans="1:5" ht="12.75" customHeight="1">
      <c r="A38" s="4">
        <v>2005</v>
      </c>
      <c r="B38" s="3">
        <v>178.088</v>
      </c>
      <c r="C38" s="7">
        <f t="shared" si="0"/>
        <v>17.8088</v>
      </c>
      <c r="D38" s="10">
        <v>23.37</v>
      </c>
      <c r="E38" s="11">
        <f t="shared" si="1"/>
        <v>416.1916560000001</v>
      </c>
    </row>
    <row r="39" spans="1:5" ht="12.75" customHeight="1">
      <c r="A39" s="4">
        <v>2006</v>
      </c>
      <c r="B39" s="3">
        <v>263.738</v>
      </c>
      <c r="C39" s="7">
        <f t="shared" si="0"/>
        <v>26.3738</v>
      </c>
      <c r="D39" s="10">
        <v>23.37</v>
      </c>
      <c r="E39" s="11">
        <f t="shared" si="1"/>
        <v>616.355706</v>
      </c>
    </row>
    <row r="40" spans="1:5" ht="12.75" customHeight="1">
      <c r="A40" s="4">
        <v>2007</v>
      </c>
      <c r="B40" s="3">
        <v>318.829</v>
      </c>
      <c r="C40" s="7">
        <f t="shared" si="0"/>
        <v>31.8829</v>
      </c>
      <c r="D40" s="10">
        <v>23.37</v>
      </c>
      <c r="E40" s="11">
        <f t="shared" si="1"/>
        <v>745.103373</v>
      </c>
    </row>
    <row r="41" spans="1:5" ht="6" customHeight="1" thickBot="1">
      <c r="A41" s="4"/>
      <c r="B41" s="3"/>
      <c r="C41" s="7"/>
      <c r="D41" s="10"/>
      <c r="E41" s="11"/>
    </row>
    <row r="42" spans="1:5" ht="12.75" customHeight="1" thickBot="1">
      <c r="A42" s="9" t="s">
        <v>3</v>
      </c>
      <c r="B42" s="3"/>
      <c r="C42" s="8">
        <f>SUM(C16:C40)</f>
        <v>160.3873</v>
      </c>
      <c r="E42" s="19">
        <f>SUM(E16:E40)</f>
        <v>3748.251201</v>
      </c>
    </row>
    <row r="44" ht="12.75">
      <c r="A44" s="13" t="s">
        <v>7</v>
      </c>
    </row>
    <row r="45" ht="11.25">
      <c r="A45" s="5"/>
    </row>
    <row r="46" spans="1:5" ht="12">
      <c r="A46" s="28" t="s">
        <v>8</v>
      </c>
      <c r="B46" s="28"/>
      <c r="C46" s="28"/>
      <c r="D46" s="28"/>
      <c r="E46" s="28"/>
    </row>
    <row r="47" ht="11.25">
      <c r="A47" s="5"/>
    </row>
    <row r="48" spans="3:5" ht="11.25">
      <c r="C48" s="29" t="s">
        <v>20</v>
      </c>
      <c r="D48" s="29" t="s">
        <v>21</v>
      </c>
      <c r="E48" s="29" t="s">
        <v>22</v>
      </c>
    </row>
    <row r="49" spans="3:5" ht="11.25">
      <c r="C49" s="25"/>
      <c r="D49" s="25"/>
      <c r="E49" s="25"/>
    </row>
    <row r="50" ht="12">
      <c r="A50" s="1" t="s">
        <v>9</v>
      </c>
    </row>
    <row r="51" spans="1:7" ht="11.25">
      <c r="A51" t="s">
        <v>10</v>
      </c>
      <c r="C51" s="11">
        <v>13655.4</v>
      </c>
      <c r="D51" s="11">
        <v>28577.9</v>
      </c>
      <c r="E51" s="15">
        <f>D51*$H$58/$H$56</f>
        <v>45335.87560673299</v>
      </c>
      <c r="G51" t="s">
        <v>23</v>
      </c>
    </row>
    <row r="52" spans="1:7" ht="11.25">
      <c r="A52" t="s">
        <v>11</v>
      </c>
      <c r="C52" s="11">
        <v>4279</v>
      </c>
      <c r="D52" s="11">
        <v>9616.8</v>
      </c>
      <c r="E52" s="15">
        <f aca="true" t="shared" si="2" ref="E52:E66">D52*$H$58/$H$56</f>
        <v>15256.05620198929</v>
      </c>
      <c r="G52" t="s">
        <v>24</v>
      </c>
    </row>
    <row r="53" spans="1:7" ht="11.25">
      <c r="A53" t="s">
        <v>12</v>
      </c>
      <c r="C53" s="11">
        <v>768.7</v>
      </c>
      <c r="D53" s="11">
        <v>3514.8</v>
      </c>
      <c r="E53" s="15">
        <f t="shared" si="2"/>
        <v>5575.86581178271</v>
      </c>
      <c r="G53" t="s">
        <v>25</v>
      </c>
    </row>
    <row r="54" spans="1:7" ht="11.25">
      <c r="A54" t="s">
        <v>13</v>
      </c>
      <c r="C54" s="11">
        <v>1498.9</v>
      </c>
      <c r="D54" s="11">
        <v>4506.9</v>
      </c>
      <c r="E54" s="15">
        <f t="shared" si="2"/>
        <v>7149.729608263199</v>
      </c>
      <c r="G54" t="s">
        <v>26</v>
      </c>
    </row>
    <row r="55" spans="1:5" ht="11.25">
      <c r="A55" t="s">
        <v>14</v>
      </c>
      <c r="C55" s="11">
        <v>1033.7</v>
      </c>
      <c r="D55" s="11">
        <v>1489.2</v>
      </c>
      <c r="E55" s="15">
        <f t="shared" si="2"/>
        <v>2362.4614108645756</v>
      </c>
    </row>
    <row r="56" spans="1:8" ht="12">
      <c r="A56" s="1" t="s">
        <v>15</v>
      </c>
      <c r="C56" s="12">
        <v>21235.7</v>
      </c>
      <c r="D56" s="12">
        <v>47705.6</v>
      </c>
      <c r="E56" s="16">
        <f t="shared" si="2"/>
        <v>75679.98863963275</v>
      </c>
      <c r="G56" s="14" t="s">
        <v>27</v>
      </c>
      <c r="H56">
        <v>130.7</v>
      </c>
    </row>
    <row r="57" spans="3:5" ht="6" customHeight="1">
      <c r="C57" s="12"/>
      <c r="D57" s="12"/>
      <c r="E57" s="16"/>
    </row>
    <row r="58" spans="1:8" ht="12">
      <c r="A58" s="1" t="s">
        <v>16</v>
      </c>
      <c r="C58" s="12">
        <v>5951.8</v>
      </c>
      <c r="D58" s="12">
        <v>9198</v>
      </c>
      <c r="E58" s="16">
        <f t="shared" si="2"/>
        <v>14591.673420045909</v>
      </c>
      <c r="G58" s="14" t="s">
        <v>28</v>
      </c>
      <c r="H58">
        <v>207.342</v>
      </c>
    </row>
    <row r="59" spans="3:5" ht="6" customHeight="1">
      <c r="C59" s="12"/>
      <c r="D59" s="12"/>
      <c r="E59" s="16"/>
    </row>
    <row r="60" spans="1:7" ht="12">
      <c r="A60" s="1" t="s">
        <v>17</v>
      </c>
      <c r="C60" s="12">
        <v>11550</v>
      </c>
      <c r="D60" s="12">
        <v>11550</v>
      </c>
      <c r="E60" s="16">
        <f t="shared" si="2"/>
        <v>18322.877582249428</v>
      </c>
      <c r="G60" s="5" t="s">
        <v>29</v>
      </c>
    </row>
    <row r="61" spans="3:5" ht="6" customHeight="1">
      <c r="C61" s="12"/>
      <c r="D61" s="12"/>
      <c r="E61" s="16"/>
    </row>
    <row r="62" spans="1:5" ht="12">
      <c r="A62" s="1" t="s">
        <v>18</v>
      </c>
      <c r="C62" s="12">
        <v>1683</v>
      </c>
      <c r="D62" s="12">
        <v>2371</v>
      </c>
      <c r="E62" s="16">
        <f t="shared" si="2"/>
        <v>3761.3456924254024</v>
      </c>
    </row>
    <row r="63" spans="1:5" ht="6" customHeight="1">
      <c r="A63" s="1"/>
      <c r="C63" s="12"/>
      <c r="D63" s="12"/>
      <c r="E63" s="16"/>
    </row>
    <row r="64" spans="1:5" ht="12">
      <c r="A64" s="1" t="s">
        <v>19</v>
      </c>
      <c r="C64" s="12">
        <v>21163</v>
      </c>
      <c r="D64" s="12">
        <v>26149</v>
      </c>
      <c r="E64" s="16">
        <f t="shared" si="2"/>
        <v>41482.67756694721</v>
      </c>
    </row>
    <row r="65" spans="1:5" ht="6" customHeight="1" thickBot="1">
      <c r="A65" s="1"/>
      <c r="C65" s="12"/>
      <c r="D65" s="12"/>
      <c r="E65" s="16"/>
    </row>
    <row r="66" spans="1:5" ht="12" thickBot="1">
      <c r="A66" s="1" t="s">
        <v>3</v>
      </c>
      <c r="C66" s="12">
        <v>61583.5</v>
      </c>
      <c r="D66" s="12">
        <v>96973.9</v>
      </c>
      <c r="E66" s="18">
        <f t="shared" si="2"/>
        <v>153839.03882019894</v>
      </c>
    </row>
    <row r="67" spans="1:5" ht="6" customHeight="1">
      <c r="A67" s="1"/>
      <c r="C67" s="12"/>
      <c r="D67" s="12"/>
      <c r="E67" s="16"/>
    </row>
    <row r="68" spans="1:5" ht="12">
      <c r="A68" s="1" t="s">
        <v>40</v>
      </c>
      <c r="C68" s="12"/>
      <c r="D68" s="12"/>
      <c r="E68" s="20">
        <v>41</v>
      </c>
    </row>
    <row r="69" spans="1:5" ht="6" customHeight="1" thickBot="1">
      <c r="A69" s="1"/>
      <c r="C69" s="12"/>
      <c r="D69" s="12"/>
      <c r="E69" s="16"/>
    </row>
    <row r="70" spans="1:5" ht="12" thickBot="1">
      <c r="A70" s="1" t="s">
        <v>39</v>
      </c>
      <c r="C70" s="12"/>
      <c r="D70" s="12"/>
      <c r="E70" s="18">
        <f>E66/E68</f>
        <v>3752.1716785414374</v>
      </c>
    </row>
    <row r="71" spans="1:5" ht="12">
      <c r="A71" s="1"/>
      <c r="C71" s="12"/>
      <c r="D71" s="12"/>
      <c r="E71" s="16"/>
    </row>
    <row r="72" spans="1:5" ht="10.5" customHeight="1">
      <c r="A72" s="27" t="s">
        <v>35</v>
      </c>
      <c r="B72" s="25"/>
      <c r="C72" s="25"/>
      <c r="D72" s="25"/>
      <c r="E72" s="25"/>
    </row>
    <row r="73" spans="1:5" ht="10.5" customHeight="1">
      <c r="A73" s="25"/>
      <c r="B73" s="25"/>
      <c r="C73" s="25"/>
      <c r="D73" s="25"/>
      <c r="E73" s="25"/>
    </row>
    <row r="74" spans="1:5" ht="10.5" customHeight="1">
      <c r="A74" s="25"/>
      <c r="B74" s="25"/>
      <c r="C74" s="25"/>
      <c r="D74" s="25"/>
      <c r="E74" s="25"/>
    </row>
    <row r="75" spans="1:5" ht="10.5" customHeight="1">
      <c r="A75" s="25"/>
      <c r="B75" s="25"/>
      <c r="C75" s="25"/>
      <c r="D75" s="25"/>
      <c r="E75" s="25"/>
    </row>
    <row r="76" spans="1:5" ht="10.5" customHeight="1">
      <c r="A76" s="25"/>
      <c r="B76" s="25"/>
      <c r="C76" s="25"/>
      <c r="D76" s="25"/>
      <c r="E76" s="25"/>
    </row>
    <row r="77" spans="1:5" ht="6" customHeight="1">
      <c r="A77" s="2"/>
      <c r="B77" s="2"/>
      <c r="C77" s="2"/>
      <c r="D77" s="2"/>
      <c r="E77" s="2"/>
    </row>
    <row r="78" spans="1:5" ht="11.25">
      <c r="A78" s="17" t="s">
        <v>36</v>
      </c>
      <c r="B78" s="2"/>
      <c r="C78" s="2"/>
      <c r="D78" s="2"/>
      <c r="E78" s="2"/>
    </row>
    <row r="79" spans="1:5" ht="6" customHeight="1">
      <c r="A79" s="2"/>
      <c r="B79" s="2"/>
      <c r="C79" s="2"/>
      <c r="D79" s="2"/>
      <c r="E79" s="2"/>
    </row>
    <row r="80" spans="1:5" ht="12" customHeight="1">
      <c r="A80" s="26" t="s">
        <v>31</v>
      </c>
      <c r="B80" s="25"/>
      <c r="C80" s="25"/>
      <c r="D80" s="25"/>
      <c r="E80" s="25"/>
    </row>
    <row r="81" spans="1:5" ht="12" customHeight="1">
      <c r="A81" s="25"/>
      <c r="B81" s="25"/>
      <c r="C81" s="25"/>
      <c r="D81" s="25"/>
      <c r="E81" s="25"/>
    </row>
    <row r="82" spans="1:5" ht="12" customHeight="1">
      <c r="A82" s="25"/>
      <c r="B82" s="25"/>
      <c r="C82" s="25"/>
      <c r="D82" s="25"/>
      <c r="E82" s="25"/>
    </row>
    <row r="83" spans="1:5" ht="12" customHeight="1">
      <c r="A83" s="25"/>
      <c r="B83" s="25"/>
      <c r="C83" s="25"/>
      <c r="D83" s="25"/>
      <c r="E83" s="25"/>
    </row>
    <row r="84" spans="1:5" ht="12" customHeight="1">
      <c r="A84" s="25"/>
      <c r="B84" s="25"/>
      <c r="C84" s="25"/>
      <c r="D84" s="25"/>
      <c r="E84" s="25"/>
    </row>
    <row r="85" spans="1:5" ht="12" customHeight="1">
      <c r="A85" s="25"/>
      <c r="B85" s="25"/>
      <c r="C85" s="25"/>
      <c r="D85" s="25"/>
      <c r="E85" s="25"/>
    </row>
    <row r="86" spans="1:5" ht="12" customHeight="1">
      <c r="A86" s="25"/>
      <c r="B86" s="25"/>
      <c r="C86" s="25"/>
      <c r="D86" s="25"/>
      <c r="E86" s="25"/>
    </row>
    <row r="87" spans="1:5" ht="12" customHeight="1">
      <c r="A87" s="25"/>
      <c r="B87" s="25"/>
      <c r="C87" s="25"/>
      <c r="D87" s="25"/>
      <c r="E87" s="25"/>
    </row>
    <row r="88" spans="1:5" ht="12" customHeight="1">
      <c r="A88" s="25"/>
      <c r="B88" s="25"/>
      <c r="C88" s="25"/>
      <c r="D88" s="25"/>
      <c r="E88" s="25"/>
    </row>
    <row r="89" spans="1:5" ht="6" customHeight="1">
      <c r="A89" s="2"/>
      <c r="B89" s="2"/>
      <c r="C89" s="2"/>
      <c r="D89" s="2"/>
      <c r="E89" s="2"/>
    </row>
    <row r="90" ht="11.25">
      <c r="A90" t="s">
        <v>37</v>
      </c>
    </row>
    <row r="91" spans="1:5" ht="6" customHeight="1">
      <c r="A91" s="2"/>
      <c r="B91" s="2"/>
      <c r="C91" s="2"/>
      <c r="D91" s="2"/>
      <c r="E91" s="2"/>
    </row>
    <row r="92" ht="11.25">
      <c r="A92" t="s">
        <v>32</v>
      </c>
    </row>
    <row r="93" ht="11.25">
      <c r="A93" t="s">
        <v>30</v>
      </c>
    </row>
  </sheetData>
  <mergeCells count="16">
    <mergeCell ref="D48:D49"/>
    <mergeCell ref="E48:E49"/>
    <mergeCell ref="B13:B15"/>
    <mergeCell ref="C13:C15"/>
    <mergeCell ref="D13:D15"/>
    <mergeCell ref="E13:E15"/>
    <mergeCell ref="A7:I9"/>
    <mergeCell ref="A80:E88"/>
    <mergeCell ref="G21:G24"/>
    <mergeCell ref="A4:I5"/>
    <mergeCell ref="G31:I35"/>
    <mergeCell ref="A46:E46"/>
    <mergeCell ref="A72:E76"/>
    <mergeCell ref="G16:I19"/>
    <mergeCell ref="G26:I29"/>
    <mergeCell ref="C48:C49"/>
  </mergeCells>
  <hyperlinks>
    <hyperlink ref="A2" r:id="rId1" display="www.komanoff.net"/>
    <hyperlink ref="C2" r:id="rId2" display="kea@igc.org"/>
  </hyperlinks>
  <printOptions gridLines="1"/>
  <pageMargins left="1" right="1" top="0.63" bottom="0.65" header="0.5" footer="0.5"/>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Komanoff</dc:creator>
  <cp:keywords/>
  <dc:description/>
  <cp:lastModifiedBy>Charles Komanoff</cp:lastModifiedBy>
  <cp:lastPrinted>2008-05-12T18:24:19Z</cp:lastPrinted>
  <dcterms:created xsi:type="dcterms:W3CDTF">2008-05-12T16:55:49Z</dcterms:created>
  <dcterms:modified xsi:type="dcterms:W3CDTF">2008-05-15T17:18:39Z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