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9405" windowHeight="5895"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Russ</author>
  </authors>
  <commentList>
    <comment ref="G2" authorId="0">
      <text>
        <r>
          <rPr>
            <b/>
            <sz val="8"/>
            <rFont val="Tahoma"/>
            <family val="0"/>
          </rPr>
          <t>For esample, you can cut petro used for passenger cars in half, (change 62 to  31 in column G, row 8) to see what happens to pie chart.</t>
        </r>
      </text>
    </comment>
  </commentList>
</comments>
</file>

<file path=xl/sharedStrings.xml><?xml version="1.0" encoding="utf-8"?>
<sst xmlns="http://schemas.openxmlformats.org/spreadsheetml/2006/main" count="42" uniqueCount="42">
  <si>
    <t>Electricity from natural gas combusion</t>
  </si>
  <si>
    <t>Eletricity form petroleum</t>
  </si>
  <si>
    <t>Electricity from other</t>
  </si>
  <si>
    <t>Electrcity from coal combustion</t>
  </si>
  <si>
    <t>Electrcity from municipal solid waste combustion</t>
  </si>
  <si>
    <t>Passenger car petroleum use</t>
  </si>
  <si>
    <t>Light-duty truck petroleum use</t>
  </si>
  <si>
    <t>Other truck petroleum use</t>
  </si>
  <si>
    <t>Aircraft petroleum use</t>
  </si>
  <si>
    <t>Engine N/SO</t>
  </si>
  <si>
    <t>Rail</t>
  </si>
  <si>
    <t>Water transport</t>
  </si>
  <si>
    <t>Other</t>
  </si>
  <si>
    <t>Airconditioning and refrigeration</t>
  </si>
  <si>
    <t>Industrial use of petroleum combustion</t>
  </si>
  <si>
    <t>Industrial use of natural gas combustion</t>
  </si>
  <si>
    <t>Non-energy use of fuels</t>
  </si>
  <si>
    <t>Natural gas systems</t>
  </si>
  <si>
    <t>Industrial use of coal combustion</t>
  </si>
  <si>
    <t>Coal mining</t>
  </si>
  <si>
    <t>Iron/Steel Manufacturing</t>
  </si>
  <si>
    <t>Cement manufacturing</t>
  </si>
  <si>
    <t>Other industrial processes</t>
  </si>
  <si>
    <t>Refrigerants</t>
  </si>
  <si>
    <t>Agricultual soil management</t>
  </si>
  <si>
    <t>Other Agriculture</t>
  </si>
  <si>
    <t xml:space="preserve">Other </t>
  </si>
  <si>
    <t>Other combustion</t>
  </si>
  <si>
    <t>Commercial use of natural gas combustion</t>
  </si>
  <si>
    <t>Landfills</t>
  </si>
  <si>
    <t>Methane from ruminants</t>
  </si>
  <si>
    <t>Residential use of natural gas combustion</t>
  </si>
  <si>
    <t>Residential use of petroleum combustion</t>
  </si>
  <si>
    <t>Other residential uses</t>
  </si>
  <si>
    <t>Other sources</t>
  </si>
  <si>
    <t>total US =</t>
  </si>
  <si>
    <t>percentage of US emissions =</t>
  </si>
  <si>
    <t>percentage of global emissions =</t>
  </si>
  <si>
    <t>Units</t>
  </si>
  <si>
    <t>Pick your own units</t>
  </si>
  <si>
    <t>US sources of GHG</t>
  </si>
  <si>
    <t>Item</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</si>
</sst>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
    <font>
      <sz val="10"/>
      <name val="Arial"/>
      <family val="0"/>
    </font>
    <font>
      <b/>
      <sz val="8"/>
      <name val="Tahoma"/>
      <family val="0"/>
    </font>
    <font>
      <b/>
      <sz val="12"/>
      <name val="Arial"/>
      <family val="0"/>
    </font>
    <font>
      <b/>
      <sz val="8"/>
      <name val="Arial"/>
      <family val="2"/>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7">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0" fillId="0" borderId="0" xfId="0" applyAlignment="1">
      <alignment horizontal="right"/>
    </xf>
    <xf numFmtId="0" fontId="0" fillId="0" borderId="0" xfId="0" applyFill="1" applyAlignment="1">
      <alignment/>
    </xf>
    <xf numFmtId="0" fontId="0" fillId="0" borderId="0" xfId="0" applyAlignment="1" applyProtection="1">
      <alignment/>
      <protection hidden="1"/>
    </xf>
    <xf numFmtId="0" fontId="0" fillId="0" borderId="0" xfId="0" applyAlignment="1">
      <alignment horizontal="center"/>
    </xf>
    <xf numFmtId="9" fontId="0" fillId="0" borderId="0" xfId="0" applyNumberFormat="1" applyAlignment="1">
      <alignment horizontal="center"/>
    </xf>
    <xf numFmtId="0" fontId="0" fillId="0" borderId="1" xfId="0" applyFill="1" applyBorder="1" applyAlignment="1">
      <alignment/>
    </xf>
    <xf numFmtId="0" fontId="0" fillId="0" borderId="2" xfId="0" applyFill="1" applyBorder="1" applyAlignment="1">
      <alignment/>
    </xf>
    <xf numFmtId="0" fontId="0" fillId="0" borderId="3" xfId="0" applyFill="1" applyBorder="1" applyAlignment="1">
      <alignment horizontal="right"/>
    </xf>
    <xf numFmtId="0" fontId="0" fillId="0" borderId="1" xfId="0" applyBorder="1" applyAlignment="1">
      <alignment/>
    </xf>
    <xf numFmtId="0" fontId="0" fillId="0" borderId="2" xfId="0" applyBorder="1" applyAlignment="1">
      <alignment/>
    </xf>
    <xf numFmtId="0" fontId="0" fillId="0" borderId="3" xfId="0" applyBorder="1" applyAlignment="1">
      <alignment horizontal="right"/>
    </xf>
    <xf numFmtId="0" fontId="0" fillId="0" borderId="4" xfId="0" applyBorder="1" applyAlignment="1">
      <alignment horizontal="center"/>
    </xf>
    <xf numFmtId="0" fontId="0" fillId="0" borderId="3" xfId="0" applyFill="1"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0" fillId="0" borderId="5" xfId="0" applyBorder="1" applyAlignment="1">
      <alignment/>
    </xf>
    <xf numFmtId="0" fontId="0" fillId="0" borderId="3" xfId="0" applyBorder="1" applyAlignment="1">
      <alignment/>
    </xf>
    <xf numFmtId="0" fontId="0" fillId="0" borderId="2" xfId="0" applyBorder="1" applyAlignment="1">
      <alignment horizontal="left"/>
    </xf>
    <xf numFmtId="0" fontId="0" fillId="0" borderId="6" xfId="0" applyFill="1" applyBorder="1" applyAlignment="1">
      <alignment/>
    </xf>
    <xf numFmtId="0" fontId="0" fillId="2" borderId="3" xfId="0" applyFill="1" applyBorder="1" applyAlignment="1" applyProtection="1">
      <alignment horizontal="center"/>
      <protection locked="0"/>
    </xf>
    <xf numFmtId="0" fontId="0" fillId="3" borderId="3" xfId="0" applyFill="1" applyBorder="1" applyAlignment="1">
      <alignment horizontal="center"/>
    </xf>
    <xf numFmtId="0" fontId="0" fillId="3" borderId="3" xfId="0" applyFill="1" applyBorder="1" applyAlignment="1" applyProtection="1">
      <alignment horizontal="center"/>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1.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Global GHG emissions</a:t>
            </a:r>
          </a:p>
        </c:rich>
      </c:tx>
      <c:layout/>
      <c:spPr>
        <a:noFill/>
        <a:ln>
          <a:noFill/>
        </a:ln>
      </c:spPr>
    </c:title>
    <c:plotArea>
      <c:layout>
        <c:manualLayout>
          <c:xMode val="edge"/>
          <c:yMode val="edge"/>
          <c:x val="0.0745"/>
          <c:y val="0.2115"/>
          <c:w val="0.7995"/>
          <c:h val="0.705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Lit>
              <c:ptCount val="2"/>
              <c:pt idx="0">
                <c:v>US reductions if we..</c:v>
              </c:pt>
              <c:pt idx="1">
                <c:v>Global emissions that still need to be eliminated</c:v>
              </c:pt>
            </c:strLit>
          </c:cat>
          <c:val>
            <c:numRef>
              <c:f>(Sheet1!$J$39,Sheet1!$L$39)</c:f>
              <c:numCache/>
            </c:numRef>
          </c:val>
        </c:ser>
      </c:pieChart>
      <c:spPr>
        <a:noFill/>
        <a:ln>
          <a:noFill/>
        </a:ln>
      </c:spPr>
    </c:plotArea>
    <c:legend>
      <c:legendPos val="r"/>
      <c:layout>
        <c:manualLayout>
          <c:xMode val="edge"/>
          <c:yMode val="edge"/>
          <c:x val="0.70875"/>
          <c:y val="0.468"/>
          <c:w val="0.283"/>
          <c:h val="0.18875"/>
        </c:manualLayout>
      </c:layout>
      <c:overlay val="0"/>
    </c:legend>
    <c:plotVisOnly val="1"/>
    <c:dispBlanksAs val="gap"/>
    <c:showDLblsOverMax val="0"/>
  </c:chart>
  <c:spPr>
    <a:blipFill>
      <a:blip r:embed="rId1"/>
      <a:srcRect/>
      <a:tile sx="100000" sy="100000" flip="none" algn="tl"/>
    </a:blipFill>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485775</xdr:colOff>
      <xdr:row>11</xdr:row>
      <xdr:rowOff>0</xdr:rowOff>
    </xdr:from>
    <xdr:to>
      <xdr:col>17</xdr:col>
      <xdr:colOff>247650</xdr:colOff>
      <xdr:row>31</xdr:row>
      <xdr:rowOff>142875</xdr:rowOff>
    </xdr:to>
    <xdr:graphicFrame>
      <xdr:nvGraphicFramePr>
        <xdr:cNvPr id="1" name="Chart 10"/>
        <xdr:cNvGraphicFramePr/>
      </xdr:nvGraphicFramePr>
      <xdr:xfrm>
        <a:off x="5057775" y="1781175"/>
        <a:ext cx="5857875" cy="3381375"/>
      </xdr:xfrm>
      <a:graphic>
        <a:graphicData uri="http://schemas.openxmlformats.org/drawingml/2006/chart">
          <c:chart xmlns:c="http://schemas.openxmlformats.org/drawingml/2006/chart" r:id="rId1"/>
        </a:graphicData>
      </a:graphic>
    </xdr:graphicFrame>
    <xdr:clientData/>
  </xdr:twoCellAnchor>
  <xdr:twoCellAnchor>
    <xdr:from>
      <xdr:col>7</xdr:col>
      <xdr:colOff>466725</xdr:colOff>
      <xdr:row>0</xdr:row>
      <xdr:rowOff>123825</xdr:rowOff>
    </xdr:from>
    <xdr:to>
      <xdr:col>13</xdr:col>
      <xdr:colOff>533400</xdr:colOff>
      <xdr:row>10</xdr:row>
      <xdr:rowOff>47625</xdr:rowOff>
    </xdr:to>
    <xdr:sp>
      <xdr:nvSpPr>
        <xdr:cNvPr id="2" name="TextBox 12"/>
        <xdr:cNvSpPr txBox="1">
          <a:spLocks noChangeArrowheads="1"/>
        </xdr:cNvSpPr>
      </xdr:nvSpPr>
      <xdr:spPr>
        <a:xfrm>
          <a:off x="5038725" y="123825"/>
          <a:ext cx="3724275" cy="1543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Changing the values in this column will change the pie chart below, which shows how the changes would impact global GHG emissions.
In this example, by dividing the value of 62 in half (changining it to 31) you can see what would happen if evey American car got twice as much mileage (we all drove a Prius). 
Put a zero in for "electricity from coal" to see what happens.</a:t>
          </a:r>
        </a:p>
      </xdr:txBody>
    </xdr:sp>
    <xdr:clientData/>
  </xdr:twoCellAnchor>
  <xdr:twoCellAnchor>
    <xdr:from>
      <xdr:col>6</xdr:col>
      <xdr:colOff>723900</xdr:colOff>
      <xdr:row>1</xdr:row>
      <xdr:rowOff>104775</xdr:rowOff>
    </xdr:from>
    <xdr:to>
      <xdr:col>7</xdr:col>
      <xdr:colOff>485775</xdr:colOff>
      <xdr:row>3</xdr:row>
      <xdr:rowOff>85725</xdr:rowOff>
    </xdr:to>
    <xdr:sp>
      <xdr:nvSpPr>
        <xdr:cNvPr id="3" name="Line 14"/>
        <xdr:cNvSpPr>
          <a:spLocks/>
        </xdr:cNvSpPr>
      </xdr:nvSpPr>
      <xdr:spPr>
        <a:xfrm flipH="1">
          <a:off x="4152900" y="266700"/>
          <a:ext cx="904875"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42"/>
  <sheetViews>
    <sheetView tabSelected="1" zoomScale="79" zoomScaleNormal="79" workbookViewId="0" topLeftCell="A1">
      <selection activeCell="O8" sqref="O8"/>
    </sheetView>
  </sheetViews>
  <sheetFormatPr defaultColWidth="9.140625" defaultRowHeight="12.75"/>
  <cols>
    <col min="1" max="1" width="5.7109375" style="4" customWidth="1"/>
    <col min="5" max="5" width="9.140625" style="1" customWidth="1"/>
    <col min="6" max="6" width="9.140625" style="4" customWidth="1"/>
    <col min="7" max="7" width="17.140625" style="4" customWidth="1"/>
  </cols>
  <sheetData>
    <row r="1" ht="12.75"/>
    <row r="2" spans="1:7" ht="12.75">
      <c r="A2" s="12" t="s">
        <v>41</v>
      </c>
      <c r="B2" s="16"/>
      <c r="C2" s="18" t="s">
        <v>40</v>
      </c>
      <c r="D2" s="17"/>
      <c r="F2" s="14" t="s">
        <v>38</v>
      </c>
      <c r="G2" s="15" t="s">
        <v>39</v>
      </c>
    </row>
    <row r="3" spans="1:7" ht="12.75">
      <c r="A3" s="12">
        <v>1</v>
      </c>
      <c r="B3" s="19"/>
      <c r="C3" s="7"/>
      <c r="D3" s="7"/>
      <c r="E3" s="8" t="s">
        <v>3</v>
      </c>
      <c r="F3" s="13">
        <v>196</v>
      </c>
      <c r="G3" s="20">
        <v>196</v>
      </c>
    </row>
    <row r="4" spans="1:7" ht="12.75">
      <c r="A4" s="12">
        <f>A3+1</f>
        <v>2</v>
      </c>
      <c r="B4" s="6"/>
      <c r="C4" s="7"/>
      <c r="D4" s="7"/>
      <c r="E4" s="8" t="s">
        <v>5</v>
      </c>
      <c r="F4" s="21">
        <v>62</v>
      </c>
      <c r="G4" s="22">
        <v>31</v>
      </c>
    </row>
    <row r="5" spans="1:7" ht="12.75">
      <c r="A5" s="12">
        <f aca="true" t="shared" si="0" ref="A5:A37">A4+1</f>
        <v>3</v>
      </c>
      <c r="B5" s="6"/>
      <c r="C5" s="7"/>
      <c r="D5" s="7"/>
      <c r="E5" s="8" t="s">
        <v>6</v>
      </c>
      <c r="F5" s="13">
        <v>55</v>
      </c>
      <c r="G5" s="20">
        <v>55</v>
      </c>
    </row>
    <row r="6" spans="1:7" ht="12.75">
      <c r="A6" s="12">
        <f t="shared" si="0"/>
        <v>4</v>
      </c>
      <c r="B6" s="6"/>
      <c r="C6" s="7"/>
      <c r="D6" s="7"/>
      <c r="E6" s="8" t="s">
        <v>7</v>
      </c>
      <c r="F6" s="13">
        <v>38</v>
      </c>
      <c r="G6" s="20">
        <v>38</v>
      </c>
    </row>
    <row r="7" spans="1:7" ht="12.75">
      <c r="A7" s="12">
        <f t="shared" si="0"/>
        <v>5</v>
      </c>
      <c r="B7" s="6"/>
      <c r="C7" s="7"/>
      <c r="D7" s="7"/>
      <c r="E7" s="8" t="s">
        <v>24</v>
      </c>
      <c r="F7" s="13">
        <v>37</v>
      </c>
      <c r="G7" s="20">
        <v>37</v>
      </c>
    </row>
    <row r="8" spans="1:7" ht="12.75">
      <c r="A8" s="12">
        <f t="shared" si="0"/>
        <v>6</v>
      </c>
      <c r="B8" s="6"/>
      <c r="C8" s="7"/>
      <c r="D8" s="7"/>
      <c r="E8" s="8" t="s">
        <v>15</v>
      </c>
      <c r="F8" s="13">
        <v>34</v>
      </c>
      <c r="G8" s="20">
        <v>34</v>
      </c>
    </row>
    <row r="9" spans="1:7" ht="12.75">
      <c r="A9" s="12">
        <f t="shared" si="0"/>
        <v>7</v>
      </c>
      <c r="B9" s="6"/>
      <c r="C9" s="7"/>
      <c r="D9" s="7"/>
      <c r="E9" s="8" t="s">
        <v>14</v>
      </c>
      <c r="F9" s="13">
        <v>33</v>
      </c>
      <c r="G9" s="20">
        <v>33</v>
      </c>
    </row>
    <row r="10" spans="1:7" ht="12.75">
      <c r="A10" s="12">
        <f t="shared" si="0"/>
        <v>8</v>
      </c>
      <c r="B10" s="6"/>
      <c r="C10" s="7"/>
      <c r="D10" s="7"/>
      <c r="E10" s="8" t="s">
        <v>0</v>
      </c>
      <c r="F10" s="13">
        <v>32</v>
      </c>
      <c r="G10" s="20">
        <v>32</v>
      </c>
    </row>
    <row r="11" spans="1:7" ht="12.75">
      <c r="A11" s="12">
        <f t="shared" si="0"/>
        <v>9</v>
      </c>
      <c r="B11" s="6"/>
      <c r="C11" s="7"/>
      <c r="D11" s="7"/>
      <c r="E11" s="8" t="s">
        <v>31</v>
      </c>
      <c r="F11" s="13">
        <v>26</v>
      </c>
      <c r="G11" s="20">
        <v>26</v>
      </c>
    </row>
    <row r="12" spans="1:7" ht="12.75">
      <c r="A12" s="12">
        <f t="shared" si="0"/>
        <v>10</v>
      </c>
      <c r="B12" s="6"/>
      <c r="C12" s="7"/>
      <c r="D12" s="7"/>
      <c r="E12" s="8" t="s">
        <v>8</v>
      </c>
      <c r="F12" s="13">
        <v>19</v>
      </c>
      <c r="G12" s="20">
        <v>19</v>
      </c>
    </row>
    <row r="13" spans="1:7" ht="12.75">
      <c r="A13" s="12">
        <f t="shared" si="0"/>
        <v>11</v>
      </c>
      <c r="B13" s="6"/>
      <c r="C13" s="7"/>
      <c r="D13" s="7"/>
      <c r="E13" s="8" t="s">
        <v>28</v>
      </c>
      <c r="F13" s="13">
        <v>17</v>
      </c>
      <c r="G13" s="20">
        <v>17</v>
      </c>
    </row>
    <row r="14" spans="1:7" ht="12.75">
      <c r="A14" s="12">
        <f t="shared" si="0"/>
        <v>12</v>
      </c>
      <c r="B14" s="6"/>
      <c r="C14" s="7"/>
      <c r="D14" s="7"/>
      <c r="E14" s="8" t="s">
        <v>22</v>
      </c>
      <c r="F14" s="13">
        <v>15</v>
      </c>
      <c r="G14" s="20">
        <v>15</v>
      </c>
    </row>
    <row r="15" spans="1:7" ht="12.75">
      <c r="A15" s="12">
        <f t="shared" si="0"/>
        <v>13</v>
      </c>
      <c r="B15" s="6"/>
      <c r="C15" s="7"/>
      <c r="D15" s="7"/>
      <c r="E15" s="8" t="s">
        <v>17</v>
      </c>
      <c r="F15" s="13">
        <v>14</v>
      </c>
      <c r="G15" s="20">
        <v>14</v>
      </c>
    </row>
    <row r="16" spans="1:7" ht="12.75">
      <c r="A16" s="12">
        <f t="shared" si="0"/>
        <v>14</v>
      </c>
      <c r="B16" s="6"/>
      <c r="C16" s="7"/>
      <c r="D16" s="7"/>
      <c r="E16" s="8" t="s">
        <v>29</v>
      </c>
      <c r="F16" s="13">
        <v>13</v>
      </c>
      <c r="G16" s="20">
        <v>13</v>
      </c>
    </row>
    <row r="17" spans="1:9" ht="12.75">
      <c r="A17" s="12">
        <f t="shared" si="0"/>
        <v>15</v>
      </c>
      <c r="B17" s="6"/>
      <c r="C17" s="7"/>
      <c r="D17" s="7"/>
      <c r="E17" s="8" t="s">
        <v>16</v>
      </c>
      <c r="F17" s="13">
        <v>12</v>
      </c>
      <c r="G17" s="20">
        <v>12</v>
      </c>
      <c r="I17" s="2"/>
    </row>
    <row r="18" spans="1:7" ht="12.75">
      <c r="A18" s="12">
        <f t="shared" si="0"/>
        <v>16</v>
      </c>
      <c r="B18" s="6"/>
      <c r="C18" s="7"/>
      <c r="D18" s="7"/>
      <c r="E18" s="8" t="s">
        <v>18</v>
      </c>
      <c r="F18" s="13">
        <v>12</v>
      </c>
      <c r="G18" s="20">
        <v>12</v>
      </c>
    </row>
    <row r="19" spans="1:7" ht="12.75">
      <c r="A19" s="12">
        <f t="shared" si="0"/>
        <v>17</v>
      </c>
      <c r="B19" s="6"/>
      <c r="C19" s="7"/>
      <c r="D19" s="7"/>
      <c r="E19" s="8" t="s">
        <v>25</v>
      </c>
      <c r="F19" s="13">
        <v>12</v>
      </c>
      <c r="G19" s="20">
        <v>12</v>
      </c>
    </row>
    <row r="20" spans="1:7" ht="12.75">
      <c r="A20" s="12">
        <f t="shared" si="0"/>
        <v>18</v>
      </c>
      <c r="B20" s="6"/>
      <c r="C20" s="7"/>
      <c r="D20" s="7"/>
      <c r="E20" s="8" t="s">
        <v>30</v>
      </c>
      <c r="F20" s="13">
        <v>11</v>
      </c>
      <c r="G20" s="20">
        <v>11</v>
      </c>
    </row>
    <row r="21" spans="1:7" ht="12.75">
      <c r="A21" s="12">
        <f t="shared" si="0"/>
        <v>19</v>
      </c>
      <c r="B21" s="6"/>
      <c r="C21" s="7"/>
      <c r="D21" s="7"/>
      <c r="E21" s="8" t="s">
        <v>1</v>
      </c>
      <c r="F21" s="13">
        <v>10</v>
      </c>
      <c r="G21" s="20">
        <v>10</v>
      </c>
    </row>
    <row r="22" spans="1:7" ht="12.75">
      <c r="A22" s="12">
        <f t="shared" si="0"/>
        <v>20</v>
      </c>
      <c r="B22" s="6"/>
      <c r="C22" s="7"/>
      <c r="D22" s="7"/>
      <c r="E22" s="8" t="s">
        <v>32</v>
      </c>
      <c r="F22" s="13">
        <v>10</v>
      </c>
      <c r="G22" s="20">
        <v>10</v>
      </c>
    </row>
    <row r="23" spans="1:7" ht="12.75">
      <c r="A23" s="12">
        <f t="shared" si="0"/>
        <v>21</v>
      </c>
      <c r="B23" s="6"/>
      <c r="C23" s="7"/>
      <c r="D23" s="7"/>
      <c r="E23" s="8" t="s">
        <v>13</v>
      </c>
      <c r="F23" s="13">
        <v>7</v>
      </c>
      <c r="G23" s="20">
        <v>7</v>
      </c>
    </row>
    <row r="24" spans="1:7" ht="12.75">
      <c r="A24" s="12">
        <f t="shared" si="0"/>
        <v>22</v>
      </c>
      <c r="B24" s="6"/>
      <c r="C24" s="7"/>
      <c r="D24" s="7"/>
      <c r="E24" s="8" t="s">
        <v>11</v>
      </c>
      <c r="F24" s="13">
        <v>6</v>
      </c>
      <c r="G24" s="20">
        <v>6</v>
      </c>
    </row>
    <row r="25" spans="1:7" ht="12.75">
      <c r="A25" s="12">
        <f t="shared" si="0"/>
        <v>23</v>
      </c>
      <c r="B25" s="6"/>
      <c r="C25" s="7"/>
      <c r="D25" s="7"/>
      <c r="E25" s="8" t="s">
        <v>27</v>
      </c>
      <c r="F25" s="13">
        <v>6</v>
      </c>
      <c r="G25" s="20">
        <v>6</v>
      </c>
    </row>
    <row r="26" spans="1:7" ht="12.75">
      <c r="A26" s="12">
        <f t="shared" si="0"/>
        <v>24</v>
      </c>
      <c r="B26" s="6"/>
      <c r="C26" s="7"/>
      <c r="D26" s="7"/>
      <c r="E26" s="11" t="s">
        <v>34</v>
      </c>
      <c r="F26" s="13">
        <v>6</v>
      </c>
      <c r="G26" s="20">
        <v>6</v>
      </c>
    </row>
    <row r="27" spans="1:7" ht="12.75">
      <c r="A27" s="12">
        <f t="shared" si="0"/>
        <v>25</v>
      </c>
      <c r="B27" s="6"/>
      <c r="C27" s="7"/>
      <c r="D27" s="7"/>
      <c r="E27" s="8" t="s">
        <v>10</v>
      </c>
      <c r="F27" s="13">
        <v>5</v>
      </c>
      <c r="G27" s="20">
        <v>5</v>
      </c>
    </row>
    <row r="28" spans="1:7" ht="12.75">
      <c r="A28" s="12">
        <f t="shared" si="0"/>
        <v>26</v>
      </c>
      <c r="B28" s="6"/>
      <c r="C28" s="7"/>
      <c r="D28" s="7"/>
      <c r="E28" s="8" t="s">
        <v>12</v>
      </c>
      <c r="F28" s="13">
        <v>5</v>
      </c>
      <c r="G28" s="20">
        <v>5</v>
      </c>
    </row>
    <row r="29" spans="1:7" ht="12.75">
      <c r="A29" s="12">
        <f t="shared" si="0"/>
        <v>27</v>
      </c>
      <c r="B29" s="6"/>
      <c r="C29" s="7"/>
      <c r="D29" s="7"/>
      <c r="E29" s="8" t="s">
        <v>19</v>
      </c>
      <c r="F29" s="13">
        <v>5</v>
      </c>
      <c r="G29" s="20">
        <v>5</v>
      </c>
    </row>
    <row r="30" spans="1:7" ht="12.75">
      <c r="A30" s="12">
        <f t="shared" si="0"/>
        <v>28</v>
      </c>
      <c r="B30" s="6"/>
      <c r="C30" s="7"/>
      <c r="D30" s="7"/>
      <c r="E30" s="8" t="s">
        <v>20</v>
      </c>
      <c r="F30" s="13">
        <v>5</v>
      </c>
      <c r="G30" s="20">
        <v>5</v>
      </c>
    </row>
    <row r="31" spans="1:7" ht="12.75">
      <c r="A31" s="12">
        <f t="shared" si="0"/>
        <v>29</v>
      </c>
      <c r="B31" s="6"/>
      <c r="C31" s="7"/>
      <c r="D31" s="7"/>
      <c r="E31" s="8" t="s">
        <v>21</v>
      </c>
      <c r="F31" s="13">
        <v>5</v>
      </c>
      <c r="G31" s="20">
        <v>5</v>
      </c>
    </row>
    <row r="32" spans="1:7" ht="12.75">
      <c r="A32" s="12">
        <f t="shared" si="0"/>
        <v>30</v>
      </c>
      <c r="B32" s="6"/>
      <c r="C32" s="7"/>
      <c r="D32" s="7"/>
      <c r="E32" s="8" t="s">
        <v>9</v>
      </c>
      <c r="F32" s="13">
        <v>4</v>
      </c>
      <c r="G32" s="20">
        <v>4</v>
      </c>
    </row>
    <row r="33" spans="1:7" ht="12.75">
      <c r="A33" s="12">
        <f t="shared" si="0"/>
        <v>31</v>
      </c>
      <c r="B33" s="6"/>
      <c r="C33" s="7"/>
      <c r="D33" s="7"/>
      <c r="E33" s="8" t="s">
        <v>23</v>
      </c>
      <c r="F33" s="13">
        <v>4</v>
      </c>
      <c r="G33" s="20">
        <v>4</v>
      </c>
    </row>
    <row r="34" spans="1:7" ht="12.75">
      <c r="A34" s="12">
        <f t="shared" si="0"/>
        <v>32</v>
      </c>
      <c r="B34" s="6"/>
      <c r="C34" s="7"/>
      <c r="D34" s="7"/>
      <c r="E34" s="8" t="s">
        <v>2</v>
      </c>
      <c r="F34" s="13">
        <v>3</v>
      </c>
      <c r="G34" s="20">
        <v>3</v>
      </c>
    </row>
    <row r="35" spans="1:7" ht="12.75">
      <c r="A35" s="12">
        <f t="shared" si="0"/>
        <v>33</v>
      </c>
      <c r="B35" s="6"/>
      <c r="C35" s="7"/>
      <c r="D35" s="7"/>
      <c r="E35" s="8" t="s">
        <v>26</v>
      </c>
      <c r="F35" s="13">
        <v>3</v>
      </c>
      <c r="G35" s="20">
        <v>3</v>
      </c>
    </row>
    <row r="36" spans="1:7" ht="12.75">
      <c r="A36" s="12">
        <f t="shared" si="0"/>
        <v>34</v>
      </c>
      <c r="B36" s="6"/>
      <c r="C36" s="7"/>
      <c r="D36" s="7"/>
      <c r="E36" s="8" t="s">
        <v>4</v>
      </c>
      <c r="F36" s="13">
        <v>2</v>
      </c>
      <c r="G36" s="20">
        <v>2</v>
      </c>
    </row>
    <row r="37" spans="1:7" ht="12.75">
      <c r="A37" s="12">
        <f t="shared" si="0"/>
        <v>35</v>
      </c>
      <c r="B37" s="9"/>
      <c r="C37" s="10"/>
      <c r="D37" s="10"/>
      <c r="E37" s="8" t="s">
        <v>33</v>
      </c>
      <c r="F37" s="13">
        <v>2</v>
      </c>
      <c r="G37" s="20">
        <v>2</v>
      </c>
    </row>
    <row r="38" spans="8:13" ht="12.75">
      <c r="H38" s="3"/>
      <c r="I38" s="3"/>
      <c r="M38" s="3"/>
    </row>
    <row r="39" spans="5:13" ht="12.75">
      <c r="E39" s="1" t="s">
        <v>35</v>
      </c>
      <c r="F39" s="4">
        <f>SUM(F3:F37)</f>
        <v>726</v>
      </c>
      <c r="G39" s="4">
        <f>SUM(G3:G37)</f>
        <v>695</v>
      </c>
      <c r="H39" s="3"/>
      <c r="I39">
        <f>5*F39-0.2*F39</f>
        <v>3484.8</v>
      </c>
      <c r="J39">
        <f>F39-G39</f>
        <v>31</v>
      </c>
      <c r="L39">
        <f>I39-0.2*I39</f>
        <v>2787.84</v>
      </c>
      <c r="M39" s="3"/>
    </row>
    <row r="41" spans="5:6" ht="12.75">
      <c r="E41" s="1" t="s">
        <v>36</v>
      </c>
      <c r="F41" s="5">
        <f>(F39-G39)/F39</f>
        <v>0.04269972451790634</v>
      </c>
    </row>
    <row r="42" spans="5:6" ht="12.75">
      <c r="E42" s="1" t="s">
        <v>37</v>
      </c>
      <c r="F42" s="5">
        <f>(F39-G39)/I39</f>
        <v>0.008895775941230486</v>
      </c>
    </row>
  </sheetData>
  <sheetProtection sheet="1" objects="1" scenarios="1"/>
  <printOptions/>
  <pageMargins left="0.75" right="0.75" top="1" bottom="1" header="0.5" footer="0.5"/>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Russ</dc:creator>
  <cp:keywords/>
  <dc:description/>
  <cp:lastModifiedBy>Russ</cp:lastModifiedBy>
  <dcterms:created xsi:type="dcterms:W3CDTF">2009-10-29T23:15:39Z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